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4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Обоснование!$A$1:$AD$50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 localSheetId="0">#REF!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5" i="4"/>
  <c r="AB25" s="1"/>
  <c r="AB24"/>
  <c r="AC24" s="1"/>
  <c r="AA24"/>
  <c r="AB23"/>
  <c r="AC23" s="1"/>
  <c r="AA23"/>
  <c r="AB22"/>
  <c r="AC22" s="1"/>
  <c r="AA22"/>
  <c r="AB21"/>
  <c r="AC21" s="1"/>
  <c r="AA21"/>
  <c r="AB20"/>
  <c r="AC20" s="1"/>
  <c r="AA20"/>
  <c r="AB19"/>
  <c r="AC19" s="1"/>
  <c r="AA19"/>
  <c r="AD25" l="1"/>
  <c r="AC25"/>
  <c r="AC26"/>
  <c r="AD19"/>
  <c r="AD20"/>
  <c r="AD21"/>
  <c r="AD22"/>
  <c r="AD23"/>
  <c r="AD24"/>
  <c r="AA25"/>
</calcChain>
</file>

<file path=xl/comments1.xml><?xml version="1.0" encoding="utf-8"?>
<comments xmlns="http://schemas.openxmlformats.org/spreadsheetml/2006/main">
  <authors>
    <author/>
  </authors>
  <commentList>
    <comment ref="Q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<sst xmlns="http://schemas.openxmlformats.org/spreadsheetml/2006/main" count="96" uniqueCount="87">
  <si>
    <t>Не требует заполнения</t>
  </si>
  <si>
    <t>Приложение №3</t>
  </si>
  <si>
    <t>Обязательно к заполнению</t>
  </si>
  <si>
    <t>к Положению о закупке товаров, рабо, услуг</t>
  </si>
  <si>
    <t xml:space="preserve">Заполняется на основании договора по предыдщим периодам, только в случае, если сбор коммерческих предложений не возможен (уникальная услуга). </t>
  </si>
  <si>
    <t>для нужд Управляемых обществ ООО "РКС-Холдинг"</t>
  </si>
  <si>
    <t xml:space="preserve">Считается автоматически при заполнении 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</si>
  <si>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</si>
  <si>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</si>
  <si>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</si>
  <si>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</si>
  <si>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</si>
  <si>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</si>
  <si>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</si>
  <si>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</si>
  <si>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</si>
  <si>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</si>
  <si>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</si>
  <si>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</si>
  <si>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</si>
  <si>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</si>
  <si>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</si>
  <si>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</si>
  <si>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</si>
  <si>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</si>
  <si>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</si>
  <si>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</si>
  <si>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</si>
  <si>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</si>
  <si>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</si>
  <si>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</si>
  <si>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</si>
  <si>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</si>
  <si>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</si>
  <si>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</si>
  <si>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</si>
  <si>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</si>
  <si>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</si>
  <si>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</si>
  <si>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</si>
  <si>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</si>
  <si>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</si>
  <si>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</si>
  <si>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</si>
  <si>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</si>
  <si>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</si>
  <si>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</si>
  <si>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</si>
  <si>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</si>
  <si>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</si>
  <si>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</si>
  <si>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</si>
  <si>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</si>
  <si>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</si>
  <si>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</si>
  <si>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</si>
  <si>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</si>
  <si>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</si>
  <si>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</si>
  <si>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</si>
  <si>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</si>
  <si>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</si>
  <si>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</si>
  <si>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</si>
  <si>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</si>
  <si>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</si>
  <si>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услуга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</si>
  <si>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</si>
  <si>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</si>
  <si>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</si>
  <si>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</si>
  <si>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</si>
  <si>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</si>
  <si>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</si>
  <si>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</si>
  <si>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 xml:space="preserve">.
</t>
  </si>
  <si>
    <t>Расчет стоимости НМЦ должен соответствовать сумме заявки в 1С и СЭД</t>
  </si>
  <si>
    <t xml:space="preserve">Экспертиза промышленной безопасности </t>
  </si>
  <si>
    <t>АТЦ ,НФС-2, НФС-1,УВР</t>
  </si>
  <si>
    <t>Экспертиза промышленной безопасности  коллектора газообразного хлора на складе хлора НФС-2 -5 ед.</t>
  </si>
  <si>
    <r>
      <rPr>
        <sz val="12"/>
        <rFont val="Times New Roman"/>
        <family val="1"/>
        <charset val="1"/>
      </rPr>
      <t xml:space="preserve">Экспертиза промышленной безопасности:
</t>
    </r>
    <r>
      <rPr>
        <sz val="12"/>
        <rFont val="Times New Roman"/>
        <family val="1"/>
        <charset val="128"/>
      </rPr>
      <t xml:space="preserve">-Кран-манипулятор Amco Veba ЧС 2784 LB-105 2S -1 г/п 1,21 т 
</t>
    </r>
    <r>
      <rPr>
        <sz val="12"/>
        <rFont val="Times New Roman"/>
        <family val="1"/>
        <charset val="1"/>
      </rPr>
      <t>( всего 5 ед.)</t>
    </r>
  </si>
  <si>
    <t>Техническое диагностирование  -ресивера гаражного компрессора  и воздухосборника  на складе хлора НФС-1 -2 ед.</t>
  </si>
  <si>
    <t>Техническое диагностирование  -ресивера гаражного компрессора  и воздухосборника  на складе хлора НФС-2-2 ед.</t>
  </si>
  <si>
    <t xml:space="preserve"> Техническое диагностирование аварийного футляра  на УВР</t>
  </si>
  <si>
    <t>Комплексного обследования рельсового пути  мостового крана г/п 15 т., рег. №  21010 НФС-2</t>
  </si>
  <si>
    <t>Техническое освидетельствование строительных конструкций здания блочно-модульной котельной на НФС-2</t>
  </si>
  <si>
    <t>Миронова Т.П.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</si>
</sst>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9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28"/>
    </font>
    <font>
      <sz val="10"/>
      <name val="Arial"/>
      <charset val="1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00B050"/>
        <bgColor rgb="FF008080"/>
      </patternFill>
    </fill>
    <fill>
      <patternFill patternType="solid">
        <fgColor rgb="FFD9D9D9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0" fontId="4" fillId="0" borderId="2" xfId="0" applyFont="1" applyBorder="1"/>
    <xf numFmtId="0" fontId="5" fillId="0" borderId="0" xfId="0" applyFont="1" applyAlignment="1">
      <alignment horizontal="left" vertical="center"/>
    </xf>
    <xf numFmtId="0" fontId="3" fillId="3" borderId="1" xfId="0" applyFont="1" applyFill="1" applyBorder="1"/>
    <xf numFmtId="0" fontId="3" fillId="0" borderId="2" xfId="0" applyFont="1" applyBorder="1"/>
    <xf numFmtId="0" fontId="3" fillId="4" borderId="1" xfId="0" applyFont="1" applyFill="1" applyBorder="1"/>
    <xf numFmtId="0" fontId="4" fillId="0" borderId="1" xfId="0" applyFont="1" applyBorder="1"/>
    <xf numFmtId="0" fontId="3" fillId="0" borderId="1" xfId="0" applyFont="1" applyBorder="1"/>
    <xf numFmtId="0" fontId="3" fillId="5" borderId="1" xfId="0" applyFont="1" applyFill="1" applyBorder="1"/>
    <xf numFmtId="0" fontId="6" fillId="6" borderId="1" xfId="0" applyFont="1" applyFill="1" applyBorder="1" applyAlignment="1"/>
    <xf numFmtId="0" fontId="5" fillId="0" borderId="0" xfId="0" applyFont="1" applyAlignment="1">
      <alignment horizontal="left" wrapText="1"/>
    </xf>
    <xf numFmtId="0" fontId="6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6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/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168" fontId="3" fillId="0" borderId="7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3" fontId="3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164" fontId="15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2" fontId="16" fillId="0" borderId="1" xfId="1" applyNumberFormat="1" applyFont="1" applyBorder="1" applyAlignment="1" applyProtection="1">
      <alignment horizontal="center" vertical="center" wrapText="1"/>
    </xf>
    <xf numFmtId="166" fontId="18" fillId="0" borderId="0" xfId="1" applyBorder="1" applyProtection="1"/>
    <xf numFmtId="167" fontId="3" fillId="0" borderId="1" xfId="1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/>
    </xf>
    <xf numFmtId="168" fontId="3" fillId="0" borderId="7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6" fillId="0" borderId="3" xfId="0" applyFont="1" applyBorder="1" applyAlignment="1">
      <alignment horizontal="right" vertical="center" wrapText="1"/>
    </xf>
    <xf numFmtId="168" fontId="3" fillId="3" borderId="7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9F3DD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516960</xdr:colOff>
      <xdr:row>27</xdr:row>
      <xdr:rowOff>21240</xdr:rowOff>
    </xdr:to>
    <xdr:sp macro="" textlink="">
      <xdr:nvSpPr>
        <xdr:cNvPr id="33" name="CustomShape 1" hidden="1"/>
        <xdr:cNvSpPr/>
      </xdr:nvSpPr>
      <xdr:spPr>
        <a:xfrm>
          <a:off x="0" y="0"/>
          <a:ext cx="10564920" cy="12080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516960</xdr:colOff>
      <xdr:row>27</xdr:row>
      <xdr:rowOff>21240</xdr:rowOff>
    </xdr:to>
    <xdr:sp macro="" textlink="">
      <xdr:nvSpPr>
        <xdr:cNvPr id="34" name="CustomShape 1" hidden="1"/>
        <xdr:cNvSpPr/>
      </xdr:nvSpPr>
      <xdr:spPr>
        <a:xfrm>
          <a:off x="0" y="0"/>
          <a:ext cx="10564920" cy="12080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516960</xdr:colOff>
      <xdr:row>27</xdr:row>
      <xdr:rowOff>21240</xdr:rowOff>
    </xdr:to>
    <xdr:sp macro="" textlink="">
      <xdr:nvSpPr>
        <xdr:cNvPr id="35" name="CustomShape 1" hidden="1"/>
        <xdr:cNvSpPr/>
      </xdr:nvSpPr>
      <xdr:spPr>
        <a:xfrm>
          <a:off x="0" y="0"/>
          <a:ext cx="10564920" cy="12080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516960</xdr:colOff>
      <xdr:row>27</xdr:row>
      <xdr:rowOff>21240</xdr:rowOff>
    </xdr:to>
    <xdr:sp macro="" textlink="">
      <xdr:nvSpPr>
        <xdr:cNvPr id="36" name="CustomShape 1" hidden="1"/>
        <xdr:cNvSpPr/>
      </xdr:nvSpPr>
      <xdr:spPr>
        <a:xfrm>
          <a:off x="0" y="0"/>
          <a:ext cx="10564920" cy="12080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516960</xdr:colOff>
      <xdr:row>27</xdr:row>
      <xdr:rowOff>21240</xdr:rowOff>
    </xdr:to>
    <xdr:sp macro="" textlink="">
      <xdr:nvSpPr>
        <xdr:cNvPr id="37" name="CustomShape 1" hidden="1"/>
        <xdr:cNvSpPr/>
      </xdr:nvSpPr>
      <xdr:spPr>
        <a:xfrm>
          <a:off x="0" y="0"/>
          <a:ext cx="10564920" cy="12080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517320</xdr:colOff>
      <xdr:row>23</xdr:row>
      <xdr:rowOff>150840</xdr:rowOff>
    </xdr:to>
    <xdr:sp macro="" textlink="">
      <xdr:nvSpPr>
        <xdr:cNvPr id="38" name="CustomShape 1" hidden="1"/>
        <xdr:cNvSpPr/>
      </xdr:nvSpPr>
      <xdr:spPr>
        <a:xfrm>
          <a:off x="0" y="0"/>
          <a:ext cx="10565280" cy="94312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517320</xdr:colOff>
      <xdr:row>23</xdr:row>
      <xdr:rowOff>150840</xdr:rowOff>
    </xdr:to>
    <xdr:sp macro="" textlink="">
      <xdr:nvSpPr>
        <xdr:cNvPr id="39" name="CustomShape 1" hidden="1"/>
        <xdr:cNvSpPr/>
      </xdr:nvSpPr>
      <xdr:spPr>
        <a:xfrm>
          <a:off x="0" y="0"/>
          <a:ext cx="10565280" cy="94312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517320</xdr:colOff>
      <xdr:row>23</xdr:row>
      <xdr:rowOff>150840</xdr:rowOff>
    </xdr:to>
    <xdr:sp macro="" textlink="">
      <xdr:nvSpPr>
        <xdr:cNvPr id="40" name="CustomShape 1" hidden="1"/>
        <xdr:cNvSpPr/>
      </xdr:nvSpPr>
      <xdr:spPr>
        <a:xfrm>
          <a:off x="0" y="0"/>
          <a:ext cx="10565280" cy="94312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517320</xdr:colOff>
      <xdr:row>23</xdr:row>
      <xdr:rowOff>150840</xdr:rowOff>
    </xdr:to>
    <xdr:sp macro="" textlink="">
      <xdr:nvSpPr>
        <xdr:cNvPr id="41" name="CustomShape 1" hidden="1"/>
        <xdr:cNvSpPr/>
      </xdr:nvSpPr>
      <xdr:spPr>
        <a:xfrm>
          <a:off x="0" y="0"/>
          <a:ext cx="10565280" cy="94312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517320</xdr:colOff>
      <xdr:row>23</xdr:row>
      <xdr:rowOff>150840</xdr:rowOff>
    </xdr:to>
    <xdr:sp macro="" textlink="">
      <xdr:nvSpPr>
        <xdr:cNvPr id="42" name="CustomShape 1" hidden="1"/>
        <xdr:cNvSpPr/>
      </xdr:nvSpPr>
      <xdr:spPr>
        <a:xfrm>
          <a:off x="0" y="0"/>
          <a:ext cx="10565280" cy="943128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5"/>
  <sheetViews>
    <sheetView tabSelected="1" view="pageBreakPreview" zoomScaleNormal="70" workbookViewId="0">
      <pane xSplit="3" topLeftCell="N1" activePane="topRight" state="frozen"/>
      <selection activeCell="A7" sqref="A7"/>
      <selection pane="topRight" activeCell="Z33" sqref="Z33"/>
    </sheetView>
  </sheetViews>
  <sheetFormatPr defaultColWidth="8.85546875" defaultRowHeight="12.75"/>
  <cols>
    <col min="1" max="1" width="4.42578125" style="1" customWidth="1"/>
    <col min="2" max="2" width="10" style="1" customWidth="1"/>
    <col min="3" max="3" width="40.7109375" style="1" customWidth="1"/>
    <col min="4" max="4" width="13.140625" style="1" customWidth="1"/>
    <col min="5" max="5" width="9.5703125" style="1" customWidth="1"/>
    <col min="6" max="8" width="10.85546875" style="1" customWidth="1"/>
    <col min="9" max="9" width="14.28515625" style="1" customWidth="1"/>
    <col min="10" max="10" width="2.7109375" style="1" customWidth="1"/>
    <col min="11" max="11" width="15" style="1" customWidth="1"/>
    <col min="12" max="12" width="20.7109375" style="1" customWidth="1"/>
    <col min="13" max="15" width="12.7109375" style="1" customWidth="1"/>
    <col min="16" max="16" width="9" style="1" customWidth="1"/>
    <col min="17" max="17" width="12.7109375" style="1" hidden="1" customWidth="1"/>
    <col min="18" max="18" width="5" style="1" hidden="1" customWidth="1"/>
    <col min="19" max="25" width="12.7109375" style="1" hidden="1" customWidth="1"/>
    <col min="26" max="26" width="13.570312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8.75">
      <c r="C1" s="2"/>
      <c r="D1" s="3" t="s">
        <v>0</v>
      </c>
      <c r="E1" s="3"/>
      <c r="F1" s="3"/>
      <c r="V1" s="4"/>
      <c r="AA1" s="1" t="s">
        <v>1</v>
      </c>
    </row>
    <row r="2" spans="1:30" ht="18.75">
      <c r="C2" s="5"/>
      <c r="D2" s="3" t="s">
        <v>2</v>
      </c>
      <c r="E2" s="3"/>
      <c r="F2" s="3"/>
      <c r="G2" s="6"/>
      <c r="V2" s="4"/>
      <c r="AA2" s="1" t="s">
        <v>3</v>
      </c>
    </row>
    <row r="3" spans="1:30" ht="18.75">
      <c r="C3" s="7"/>
      <c r="D3" s="8" t="s">
        <v>4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/>
      <c r="Q3" s="9"/>
      <c r="V3" s="4"/>
      <c r="AA3" s="1" t="s">
        <v>5</v>
      </c>
    </row>
    <row r="4" spans="1:30" ht="18.75">
      <c r="C4" s="10"/>
      <c r="D4" s="3" t="s">
        <v>6</v>
      </c>
      <c r="E4" s="3"/>
      <c r="F4" s="3"/>
      <c r="G4" s="3"/>
      <c r="H4" s="3"/>
      <c r="V4" s="4"/>
    </row>
    <row r="5" spans="1:30" ht="22.5" customHeight="1">
      <c r="C5" s="11"/>
      <c r="D5" s="70" t="s">
        <v>76</v>
      </c>
      <c r="E5" s="70"/>
      <c r="F5" s="70"/>
      <c r="G5" s="70"/>
      <c r="H5" s="70"/>
      <c r="I5" s="70"/>
      <c r="J5" s="70"/>
      <c r="K5" s="70"/>
      <c r="L5" s="70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  <c r="AA5" s="13"/>
      <c r="AB5" s="13"/>
      <c r="AC5" s="13"/>
    </row>
    <row r="6" spans="1:30" ht="55.5" customHeight="1">
      <c r="C6" s="14" t="s">
        <v>7</v>
      </c>
      <c r="D6" s="14"/>
      <c r="E6" s="14"/>
      <c r="F6" s="14"/>
      <c r="G6" s="14"/>
      <c r="H6" s="14"/>
      <c r="I6" s="14"/>
      <c r="J6" s="14"/>
      <c r="K6" s="14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30" s="16" customFormat="1" ht="19.5" customHeight="1">
      <c r="C7" s="17" t="s">
        <v>8</v>
      </c>
      <c r="D7" s="66" t="s">
        <v>9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</row>
    <row r="8" spans="1:30" s="16" customFormat="1" ht="19.5" customHeight="1">
      <c r="C8" s="17" t="s">
        <v>10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30" s="16" customFormat="1" ht="19.5" customHeight="1">
      <c r="C9" s="17" t="s">
        <v>11</v>
      </c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</row>
    <row r="10" spans="1:30" s="16" customFormat="1" ht="19.5" customHeight="1">
      <c r="C10" s="17" t="s">
        <v>12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</row>
    <row r="11" spans="1:30" s="16" customFormat="1" ht="19.5" customHeight="1">
      <c r="C11" s="17" t="s">
        <v>13</v>
      </c>
      <c r="D11" s="66" t="s">
        <v>77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</row>
    <row r="12" spans="1:30" s="16" customFormat="1" ht="27" customHeight="1">
      <c r="C12" s="17" t="s">
        <v>14</v>
      </c>
      <c r="D12" s="66" t="s">
        <v>78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30" s="16" customFormat="1" ht="45.75" customHeight="1">
      <c r="C13" s="17" t="s">
        <v>15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</row>
    <row r="14" spans="1:30" ht="16.5" customHeight="1"/>
    <row r="15" spans="1:30" ht="25.5" customHeight="1">
      <c r="A15" s="64" t="s">
        <v>16</v>
      </c>
      <c r="B15" s="64" t="s">
        <v>17</v>
      </c>
      <c r="C15" s="64" t="s">
        <v>18</v>
      </c>
      <c r="D15" s="64" t="s">
        <v>19</v>
      </c>
      <c r="E15" s="64" t="s">
        <v>20</v>
      </c>
      <c r="F15" s="64" t="s">
        <v>21</v>
      </c>
      <c r="G15" s="64"/>
      <c r="H15" s="64"/>
      <c r="I15" s="64"/>
      <c r="J15" s="67" t="s">
        <v>22</v>
      </c>
      <c r="K15" s="64" t="s">
        <v>23</v>
      </c>
      <c r="L15" s="68" t="s">
        <v>24</v>
      </c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4" t="s">
        <v>25</v>
      </c>
      <c r="AB15" s="69" t="s">
        <v>26</v>
      </c>
      <c r="AC15" s="64" t="s">
        <v>27</v>
      </c>
      <c r="AD15" s="63" t="s">
        <v>28</v>
      </c>
    </row>
    <row r="16" spans="1:30" ht="28.5" customHeight="1">
      <c r="A16" s="64"/>
      <c r="B16" s="64"/>
      <c r="C16" s="64"/>
      <c r="D16" s="64"/>
      <c r="E16" s="64"/>
      <c r="F16" s="64" t="s">
        <v>29</v>
      </c>
      <c r="G16" s="64" t="s">
        <v>30</v>
      </c>
      <c r="H16" s="64" t="s">
        <v>31</v>
      </c>
      <c r="I16" s="64" t="s">
        <v>32</v>
      </c>
      <c r="J16" s="67"/>
      <c r="K16" s="67"/>
      <c r="L16" s="65" t="s">
        <v>33</v>
      </c>
      <c r="M16" s="65"/>
      <c r="N16" s="65"/>
      <c r="O16" s="65"/>
      <c r="P16" s="65"/>
      <c r="Q16" s="65" t="s">
        <v>34</v>
      </c>
      <c r="R16" s="65"/>
      <c r="S16" s="65"/>
      <c r="T16" s="65"/>
      <c r="U16" s="65"/>
      <c r="V16" s="64" t="s">
        <v>35</v>
      </c>
      <c r="W16" s="64"/>
      <c r="X16" s="64"/>
      <c r="Y16" s="64"/>
      <c r="Z16" s="64"/>
      <c r="AA16" s="64"/>
      <c r="AB16" s="64"/>
      <c r="AC16" s="64"/>
      <c r="AD16" s="63"/>
    </row>
    <row r="17" spans="1:30" ht="52.5" customHeight="1">
      <c r="A17" s="64"/>
      <c r="B17" s="64"/>
      <c r="C17" s="64"/>
      <c r="D17" s="64"/>
      <c r="E17" s="64"/>
      <c r="F17" s="64"/>
      <c r="G17" s="64"/>
      <c r="H17" s="64"/>
      <c r="I17" s="64"/>
      <c r="J17" s="67"/>
      <c r="K17" s="67"/>
      <c r="L17" s="18" t="s">
        <v>36</v>
      </c>
      <c r="M17" s="18" t="s">
        <v>37</v>
      </c>
      <c r="N17" s="18" t="s">
        <v>38</v>
      </c>
      <c r="O17" s="18" t="s">
        <v>39</v>
      </c>
      <c r="P17" s="18" t="s">
        <v>40</v>
      </c>
      <c r="Q17" s="18" t="s">
        <v>41</v>
      </c>
      <c r="R17" s="18" t="s">
        <v>42</v>
      </c>
      <c r="S17" s="18" t="s">
        <v>43</v>
      </c>
      <c r="T17" s="18" t="s">
        <v>44</v>
      </c>
      <c r="U17" s="18" t="s">
        <v>45</v>
      </c>
      <c r="V17" s="18" t="s">
        <v>46</v>
      </c>
      <c r="W17" s="18" t="s">
        <v>47</v>
      </c>
      <c r="X17" s="18" t="s">
        <v>48</v>
      </c>
      <c r="Y17" s="18" t="s">
        <v>49</v>
      </c>
      <c r="Z17" s="18" t="s">
        <v>50</v>
      </c>
      <c r="AA17" s="64"/>
      <c r="AB17" s="64"/>
      <c r="AC17" s="64"/>
      <c r="AD17" s="63"/>
    </row>
    <row r="18" spans="1:30" s="22" customFormat="1" ht="15.75" customHeight="1">
      <c r="A18" s="19">
        <v>1</v>
      </c>
      <c r="B18" s="20">
        <v>2</v>
      </c>
      <c r="C18" s="21">
        <v>3</v>
      </c>
      <c r="D18" s="20">
        <v>4</v>
      </c>
      <c r="E18" s="20">
        <v>5</v>
      </c>
      <c r="F18" s="42">
        <v>6</v>
      </c>
      <c r="G18" s="42">
        <v>7</v>
      </c>
      <c r="H18" s="42">
        <v>8</v>
      </c>
      <c r="I18" s="42">
        <v>9</v>
      </c>
      <c r="J18" s="42">
        <v>10</v>
      </c>
      <c r="K18" s="42">
        <v>11</v>
      </c>
      <c r="L18" s="18" t="s">
        <v>51</v>
      </c>
      <c r="M18" s="18" t="s">
        <v>52</v>
      </c>
      <c r="N18" s="18" t="s">
        <v>53</v>
      </c>
      <c r="O18" s="18" t="s">
        <v>54</v>
      </c>
      <c r="P18" s="18" t="s">
        <v>55</v>
      </c>
      <c r="Q18" s="18" t="s">
        <v>56</v>
      </c>
      <c r="R18" s="18" t="s">
        <v>57</v>
      </c>
      <c r="S18" s="18" t="s">
        <v>58</v>
      </c>
      <c r="T18" s="18" t="s">
        <v>59</v>
      </c>
      <c r="U18" s="18" t="s">
        <v>60</v>
      </c>
      <c r="V18" s="18" t="s">
        <v>61</v>
      </c>
      <c r="W18" s="18" t="s">
        <v>62</v>
      </c>
      <c r="X18" s="18" t="s">
        <v>63</v>
      </c>
      <c r="Y18" s="18" t="s">
        <v>64</v>
      </c>
      <c r="Z18" s="18" t="s">
        <v>65</v>
      </c>
      <c r="AA18" s="43">
        <v>13</v>
      </c>
      <c r="AB18" s="43">
        <v>14</v>
      </c>
      <c r="AC18" s="43">
        <v>15</v>
      </c>
      <c r="AD18" s="43">
        <v>16</v>
      </c>
    </row>
    <row r="19" spans="1:30" s="22" customFormat="1" ht="44.45" customHeight="1">
      <c r="A19" s="18">
        <v>1</v>
      </c>
      <c r="B19" s="42"/>
      <c r="C19" s="44" t="s">
        <v>79</v>
      </c>
      <c r="D19" s="45" t="s">
        <v>66</v>
      </c>
      <c r="E19" s="46">
        <v>1</v>
      </c>
      <c r="F19" s="47"/>
      <c r="G19" s="47"/>
      <c r="H19" s="47"/>
      <c r="I19" s="47"/>
      <c r="J19" s="47"/>
      <c r="K19" s="47"/>
      <c r="L19" s="48">
        <v>50000</v>
      </c>
      <c r="M19" s="48">
        <v>97820</v>
      </c>
      <c r="N19" s="48"/>
      <c r="O19" s="48"/>
      <c r="P19" s="49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50">
        <f t="shared" ref="AA19:AA25" si="0">COUNTIF(K19:Z19,"&gt;0")</f>
        <v>2</v>
      </c>
      <c r="AB19" s="51">
        <f t="shared" ref="AB19:AB25" si="1">CEILING(SUM(K19:Z19)/COUNTIF(K19:Z19,"&gt;0"),0.01)</f>
        <v>73910</v>
      </c>
      <c r="AC19" s="51">
        <f t="shared" ref="AC19:AC25" si="2">AB19*E19</f>
        <v>73910</v>
      </c>
      <c r="AD19" s="41">
        <f t="shared" ref="AD19:AD25" si="3">STDEV(K19:Z19)/AB19*100</f>
        <v>45.75002878682276</v>
      </c>
    </row>
    <row r="20" spans="1:30" s="22" customFormat="1" ht="42" customHeight="1">
      <c r="A20" s="18">
        <v>2</v>
      </c>
      <c r="B20" s="42"/>
      <c r="C20" s="44" t="s">
        <v>80</v>
      </c>
      <c r="D20" s="45" t="s">
        <v>66</v>
      </c>
      <c r="E20" s="46">
        <v>1</v>
      </c>
      <c r="F20" s="47"/>
      <c r="G20" s="47"/>
      <c r="H20" s="47"/>
      <c r="I20" s="47"/>
      <c r="J20" s="47"/>
      <c r="K20" s="47"/>
      <c r="L20" s="48">
        <v>125000</v>
      </c>
      <c r="M20" s="48">
        <v>83154</v>
      </c>
      <c r="N20" s="48">
        <v>125000</v>
      </c>
      <c r="O20" s="48">
        <v>90000</v>
      </c>
      <c r="P20" s="49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50">
        <f t="shared" si="0"/>
        <v>4</v>
      </c>
      <c r="AB20" s="51">
        <f t="shared" si="1"/>
        <v>105788.5</v>
      </c>
      <c r="AC20" s="51">
        <f t="shared" si="2"/>
        <v>105788.5</v>
      </c>
      <c r="AD20" s="41">
        <f t="shared" si="3"/>
        <v>21.135470032637027</v>
      </c>
    </row>
    <row r="21" spans="1:30" s="22" customFormat="1" ht="61.15" customHeight="1">
      <c r="A21" s="18">
        <v>3</v>
      </c>
      <c r="B21" s="42"/>
      <c r="C21" s="44" t="s">
        <v>81</v>
      </c>
      <c r="D21" s="45" t="s">
        <v>66</v>
      </c>
      <c r="E21" s="46">
        <v>1</v>
      </c>
      <c r="F21" s="47"/>
      <c r="G21" s="47"/>
      <c r="H21" s="47"/>
      <c r="I21" s="47"/>
      <c r="J21" s="47"/>
      <c r="K21" s="47"/>
      <c r="L21" s="48"/>
      <c r="M21" s="48">
        <v>35571</v>
      </c>
      <c r="N21" s="48"/>
      <c r="O21" s="48">
        <v>36000</v>
      </c>
      <c r="P21" s="49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50">
        <f t="shared" si="0"/>
        <v>2</v>
      </c>
      <c r="AB21" s="51">
        <f t="shared" si="1"/>
        <v>35785.5</v>
      </c>
      <c r="AC21" s="51">
        <f t="shared" si="2"/>
        <v>35785.5</v>
      </c>
      <c r="AD21" s="41">
        <f t="shared" si="3"/>
        <v>0.84768637892171095</v>
      </c>
    </row>
    <row r="22" spans="1:30" s="22" customFormat="1" ht="70.150000000000006" customHeight="1">
      <c r="A22" s="18">
        <v>4</v>
      </c>
      <c r="B22" s="42"/>
      <c r="C22" s="44" t="s">
        <v>82</v>
      </c>
      <c r="D22" s="45" t="s">
        <v>66</v>
      </c>
      <c r="E22" s="46">
        <v>1</v>
      </c>
      <c r="F22" s="47"/>
      <c r="G22" s="47"/>
      <c r="H22" s="47"/>
      <c r="I22" s="47"/>
      <c r="J22" s="47"/>
      <c r="K22" s="47"/>
      <c r="L22" s="48"/>
      <c r="M22" s="48">
        <v>35571</v>
      </c>
      <c r="N22" s="48"/>
      <c r="O22" s="48">
        <v>36000</v>
      </c>
      <c r="P22" s="49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50">
        <f t="shared" si="0"/>
        <v>2</v>
      </c>
      <c r="AB22" s="51">
        <f t="shared" si="1"/>
        <v>35785.5</v>
      </c>
      <c r="AC22" s="51">
        <f t="shared" si="2"/>
        <v>35785.5</v>
      </c>
      <c r="AD22" s="41">
        <f t="shared" si="3"/>
        <v>0.84768637892171095</v>
      </c>
    </row>
    <row r="23" spans="1:30" s="22" customFormat="1" ht="51" customHeight="1">
      <c r="A23" s="18">
        <v>5</v>
      </c>
      <c r="B23" s="42"/>
      <c r="C23" s="44" t="s">
        <v>83</v>
      </c>
      <c r="D23" s="45" t="s">
        <v>66</v>
      </c>
      <c r="E23" s="46">
        <v>1</v>
      </c>
      <c r="F23" s="47"/>
      <c r="G23" s="47"/>
      <c r="H23" s="47"/>
      <c r="I23" s="47"/>
      <c r="J23" s="47"/>
      <c r="K23" s="47"/>
      <c r="L23" s="48"/>
      <c r="M23" s="48">
        <v>21519</v>
      </c>
      <c r="N23" s="48"/>
      <c r="O23" s="48">
        <v>18000</v>
      </c>
      <c r="P23" s="4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50">
        <f t="shared" si="0"/>
        <v>2</v>
      </c>
      <c r="AB23" s="51">
        <f t="shared" si="1"/>
        <v>19759.5</v>
      </c>
      <c r="AC23" s="51">
        <f t="shared" si="2"/>
        <v>19759.5</v>
      </c>
      <c r="AD23" s="41">
        <f t="shared" si="3"/>
        <v>12.592974331311321</v>
      </c>
    </row>
    <row r="24" spans="1:30" s="22" customFormat="1" ht="49.9" customHeight="1">
      <c r="A24" s="18">
        <v>6</v>
      </c>
      <c r="B24" s="42"/>
      <c r="C24" s="44" t="s">
        <v>84</v>
      </c>
      <c r="D24" s="45" t="s">
        <v>66</v>
      </c>
      <c r="E24" s="46">
        <v>1</v>
      </c>
      <c r="F24" s="47"/>
      <c r="G24" s="47"/>
      <c r="H24" s="47"/>
      <c r="I24" s="47"/>
      <c r="J24" s="47"/>
      <c r="K24" s="47"/>
      <c r="L24" s="48">
        <v>25000</v>
      </c>
      <c r="M24" s="48">
        <v>29494</v>
      </c>
      <c r="N24" s="48"/>
      <c r="O24" s="48">
        <v>19440</v>
      </c>
      <c r="P24" s="49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50">
        <f t="shared" si="0"/>
        <v>3</v>
      </c>
      <c r="AB24" s="51">
        <f t="shared" si="1"/>
        <v>24644.670000000002</v>
      </c>
      <c r="AC24" s="51">
        <f t="shared" si="2"/>
        <v>24644.670000000002</v>
      </c>
      <c r="AD24" s="41">
        <f t="shared" si="3"/>
        <v>20.436102267872972</v>
      </c>
    </row>
    <row r="25" spans="1:30" ht="59.45" customHeight="1">
      <c r="A25" s="23">
        <v>7</v>
      </c>
      <c r="B25" s="24"/>
      <c r="C25" s="44" t="s">
        <v>85</v>
      </c>
      <c r="D25" s="45" t="s">
        <v>66</v>
      </c>
      <c r="E25" s="46">
        <v>1</v>
      </c>
      <c r="F25" s="52"/>
      <c r="G25" s="46"/>
      <c r="H25" s="53"/>
      <c r="I25" s="53"/>
      <c r="J25" s="45"/>
      <c r="K25" s="52" t="str">
        <f>IF(SUM(F25)=0,"",F25*J25)</f>
        <v/>
      </c>
      <c r="L25" s="54">
        <v>70000</v>
      </c>
      <c r="M25" s="54">
        <v>57420</v>
      </c>
      <c r="N25" s="54">
        <v>42000</v>
      </c>
      <c r="O25" s="54">
        <v>58000</v>
      </c>
      <c r="P25" s="55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0">
        <f t="shared" si="0"/>
        <v>4</v>
      </c>
      <c r="AB25" s="51">
        <f t="shared" si="1"/>
        <v>56855</v>
      </c>
      <c r="AC25" s="51">
        <f t="shared" si="2"/>
        <v>56855</v>
      </c>
      <c r="AD25" s="41">
        <f t="shared" si="3"/>
        <v>20.1845927619969</v>
      </c>
    </row>
    <row r="26" spans="1:30" ht="24" customHeight="1">
      <c r="A26" s="25"/>
      <c r="B26" s="26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8"/>
      <c r="AC26" s="28">
        <f>SUM(AC19:AC25)</f>
        <v>352528.67</v>
      </c>
      <c r="AD26" s="9"/>
    </row>
    <row r="27" spans="1:30" ht="13.5" customHeight="1"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30"/>
    </row>
    <row r="28" spans="1:30" s="31" customFormat="1" ht="13.5" customHeight="1">
      <c r="C28" s="32" t="s">
        <v>67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 t="s">
        <v>86</v>
      </c>
      <c r="X28" s="1"/>
      <c r="Y28" s="1"/>
      <c r="Z28" s="1"/>
      <c r="AA28" s="1"/>
    </row>
    <row r="29" spans="1:30" s="31" customFormat="1" ht="13.5" customHeigh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30" s="31" customFormat="1" ht="13.5" customHeight="1">
      <c r="C30" s="39"/>
      <c r="D30" s="33"/>
      <c r="E30" s="33"/>
      <c r="F30" s="57"/>
      <c r="G30" s="57"/>
      <c r="H30" s="57"/>
      <c r="I30" s="57"/>
      <c r="J30" s="57"/>
      <c r="K30" s="34"/>
      <c r="L30" s="57"/>
      <c r="M30" s="57"/>
      <c r="N30" s="57"/>
      <c r="O30" s="35"/>
      <c r="P30" s="35"/>
      <c r="Q30" s="1"/>
      <c r="R30" s="1"/>
      <c r="S30" s="1"/>
      <c r="T30" s="1"/>
      <c r="U30" s="1"/>
      <c r="V30" s="62"/>
      <c r="W30" s="62"/>
      <c r="X30" s="62"/>
      <c r="Y30" s="62"/>
      <c r="Z30" s="62"/>
      <c r="AA30" s="62"/>
      <c r="AB30" s="62"/>
      <c r="AC30" s="36"/>
    </row>
    <row r="31" spans="1:30" s="31" customFormat="1" ht="13.5" customHeight="1">
      <c r="C31" s="37" t="s">
        <v>68</v>
      </c>
      <c r="D31" s="33"/>
      <c r="E31" s="33"/>
      <c r="F31" s="59" t="s">
        <v>69</v>
      </c>
      <c r="G31" s="59"/>
      <c r="H31" s="59"/>
      <c r="I31" s="59"/>
      <c r="J31" s="59"/>
      <c r="K31" s="1"/>
      <c r="L31" s="60" t="s">
        <v>70</v>
      </c>
      <c r="M31" s="60"/>
      <c r="N31" s="60"/>
      <c r="O31" s="35"/>
      <c r="P31" s="35"/>
      <c r="Q31" s="1"/>
      <c r="R31" s="1"/>
      <c r="S31" s="1"/>
      <c r="T31" s="1"/>
      <c r="U31" s="1"/>
      <c r="V31" s="59"/>
      <c r="W31" s="59"/>
      <c r="X31" s="59"/>
      <c r="Y31" s="59"/>
      <c r="Z31" s="59"/>
      <c r="AA31" s="59"/>
      <c r="AB31" s="59"/>
    </row>
    <row r="32" spans="1:30" ht="13.5" customHeight="1">
      <c r="C32" s="38"/>
    </row>
    <row r="33" spans="3:30" ht="13.5" customHeight="1">
      <c r="C33" s="32" t="s">
        <v>71</v>
      </c>
    </row>
    <row r="34" spans="3:30" ht="13.5" customHeight="1"/>
    <row r="35" spans="3:30">
      <c r="C35" s="39"/>
      <c r="D35" s="33"/>
      <c r="E35" s="33"/>
      <c r="F35" s="57" t="s">
        <v>72</v>
      </c>
      <c r="G35" s="57"/>
      <c r="H35" s="57"/>
      <c r="I35" s="57"/>
      <c r="J35" s="57"/>
      <c r="K35" s="34"/>
      <c r="L35" s="57"/>
      <c r="M35" s="57"/>
      <c r="N35" s="57"/>
      <c r="O35" s="35"/>
      <c r="P35" s="35"/>
      <c r="V35" s="58" t="s">
        <v>73</v>
      </c>
      <c r="W35" s="58"/>
      <c r="X35" s="58"/>
      <c r="Y35" s="58"/>
      <c r="Z35" s="58"/>
      <c r="AA35" s="58"/>
      <c r="AB35" s="58"/>
    </row>
    <row r="36" spans="3:30">
      <c r="C36" s="37" t="s">
        <v>68</v>
      </c>
      <c r="D36" s="33"/>
      <c r="E36" s="33"/>
      <c r="F36" s="59" t="s">
        <v>69</v>
      </c>
      <c r="G36" s="59"/>
      <c r="H36" s="59"/>
      <c r="I36" s="59"/>
      <c r="J36" s="59"/>
      <c r="L36" s="60" t="s">
        <v>70</v>
      </c>
      <c r="M36" s="60"/>
      <c r="N36" s="60"/>
      <c r="O36" s="35"/>
      <c r="P36" s="35"/>
      <c r="V36" s="59"/>
      <c r="W36" s="59"/>
      <c r="X36" s="59"/>
      <c r="Y36" s="59"/>
      <c r="Z36" s="59"/>
      <c r="AA36" s="59"/>
      <c r="AB36" s="59"/>
    </row>
    <row r="39" spans="3:30">
      <c r="C39" s="32" t="s">
        <v>74</v>
      </c>
    </row>
    <row r="41" spans="3:30"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5" spans="3:30" ht="25.5">
      <c r="F45" s="40" t="s">
        <v>75</v>
      </c>
    </row>
  </sheetData>
  <mergeCells count="42">
    <mergeCell ref="D5:L5"/>
    <mergeCell ref="D7:AC7"/>
    <mergeCell ref="D8:AC8"/>
    <mergeCell ref="D9:AC9"/>
    <mergeCell ref="D10:AC10"/>
    <mergeCell ref="D11:AC11"/>
    <mergeCell ref="D12:AC12"/>
    <mergeCell ref="D13:AC13"/>
    <mergeCell ref="A15:A17"/>
    <mergeCell ref="B15:B17"/>
    <mergeCell ref="C15:C17"/>
    <mergeCell ref="D15:D17"/>
    <mergeCell ref="E15:E17"/>
    <mergeCell ref="F15:I15"/>
    <mergeCell ref="J15:J17"/>
    <mergeCell ref="K15:K17"/>
    <mergeCell ref="L15:Z15"/>
    <mergeCell ref="AA15:AA17"/>
    <mergeCell ref="AB15:AB17"/>
    <mergeCell ref="AC15:AC17"/>
    <mergeCell ref="AD15:AD17"/>
    <mergeCell ref="F16:F17"/>
    <mergeCell ref="G16:G17"/>
    <mergeCell ref="H16:H17"/>
    <mergeCell ref="I16:I17"/>
    <mergeCell ref="L16:P16"/>
    <mergeCell ref="Q16:U16"/>
    <mergeCell ref="V16:Z16"/>
    <mergeCell ref="C26:M26"/>
    <mergeCell ref="F30:J30"/>
    <mergeCell ref="L30:N30"/>
    <mergeCell ref="V30:AB30"/>
    <mergeCell ref="F31:J31"/>
    <mergeCell ref="L31:N31"/>
    <mergeCell ref="V31:AB31"/>
    <mergeCell ref="C41:AD41"/>
    <mergeCell ref="F35:J35"/>
    <mergeCell ref="L35:N35"/>
    <mergeCell ref="V35:AB35"/>
    <mergeCell ref="F36:J36"/>
    <mergeCell ref="L36:N36"/>
    <mergeCell ref="V36:AB36"/>
  </mergeCells>
  <dataValidations count="1">
    <dataValidation type="list" allowBlank="1" showInputMessage="1" showErrorMessage="1" sqref="D8:AC8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aknyazkina</cp:lastModifiedBy>
  <cp:revision>11</cp:revision>
  <cp:lastPrinted>2023-08-03T14:07:38Z</cp:lastPrinted>
  <dcterms:created xsi:type="dcterms:W3CDTF">1996-10-08T23:32:33Z</dcterms:created>
  <dcterms:modified xsi:type="dcterms:W3CDTF">2023-08-25T09:01:41Z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